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Женя\Uzgek\БП2025\06-5\"/>
    </mc:Choice>
  </mc:AlternateContent>
  <xr:revisionPtr revIDLastSave="0" documentId="13_ncr:1_{1D030BEB-0E24-4FA2-962A-C58BF4FF524D}" xr6:coauthVersionLast="46" xr6:coauthVersionMax="46" xr10:uidLastSave="{00000000-0000-0000-0000-000000000000}"/>
  <bookViews>
    <workbookView xWindow="28680" yWindow="-120" windowWidth="29040" windowHeight="15720" xr2:uid="{A6348BC3-8A10-4D1F-AE84-D1B4C8AF4CE5}"/>
  </bookViews>
  <sheets>
    <sheet name="Набор работ" sheetId="1" r:id="rId1"/>
  </sheets>
  <definedNames>
    <definedName name="_xlnm.Print_Area" localSheetId="0">'Набор работ'!$A$1:$U$35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1" i="1" l="1"/>
  <c r="AB21" i="1"/>
  <c r="AA21" i="1"/>
  <c r="X21" i="1"/>
  <c r="W21" i="1"/>
  <c r="Y21" i="1"/>
  <c r="AD21" i="1" l="1"/>
  <c r="AN23" i="1"/>
  <c r="AI23" i="1"/>
  <c r="V23" i="1" s="1"/>
  <c r="AD23" i="1"/>
  <c r="Z23" i="1"/>
  <c r="AE23" i="1" s="1"/>
  <c r="AN22" i="1"/>
  <c r="AI22" i="1"/>
  <c r="AD22" i="1"/>
  <c r="AE22" i="1" s="1"/>
  <c r="AJ22" i="1" s="1"/>
  <c r="Z22" i="1"/>
  <c r="V22" i="1" s="1"/>
  <c r="AN21" i="1"/>
  <c r="AI21" i="1"/>
  <c r="Z21" i="1"/>
  <c r="AM20" i="1"/>
  <c r="AL20" i="1"/>
  <c r="AK20" i="1"/>
  <c r="AH20" i="1"/>
  <c r="AG20" i="1"/>
  <c r="AF20" i="1"/>
  <c r="AC20" i="1"/>
  <c r="AB20" i="1"/>
  <c r="AA20" i="1"/>
  <c r="Y20" i="1"/>
  <c r="X20" i="1"/>
  <c r="W20" i="1"/>
  <c r="AN20" i="1" l="1"/>
  <c r="AI20" i="1"/>
  <c r="AJ23" i="1"/>
  <c r="AD20" i="1"/>
  <c r="AE21" i="1"/>
  <c r="AJ21" i="1" s="1"/>
  <c r="Z20" i="1"/>
  <c r="V21" i="1"/>
  <c r="AO21" i="1" s="1"/>
  <c r="V19" i="1"/>
  <c r="AO33" i="1"/>
  <c r="AO32" i="1"/>
  <c r="AO31" i="1"/>
  <c r="AO30" i="1"/>
  <c r="AO29" i="1"/>
  <c r="AO28" i="1"/>
  <c r="AO27" i="1"/>
  <c r="AO26" i="1"/>
  <c r="AO25" i="1"/>
  <c r="AO24" i="1"/>
  <c r="AN33" i="1"/>
  <c r="AI33" i="1"/>
  <c r="AD33" i="1"/>
  <c r="Z33" i="1"/>
  <c r="V33" i="1" s="1"/>
  <c r="AN32" i="1"/>
  <c r="AI32" i="1"/>
  <c r="AD32" i="1"/>
  <c r="Z32" i="1"/>
  <c r="AE32" i="1" s="1"/>
  <c r="AJ32" i="1" s="1"/>
  <c r="V32" i="1"/>
  <c r="AN31" i="1"/>
  <c r="AI31" i="1"/>
  <c r="AE31" i="1"/>
  <c r="AJ31" i="1" s="1"/>
  <c r="AD31" i="1"/>
  <c r="Z31" i="1"/>
  <c r="V31" i="1" s="1"/>
  <c r="AN30" i="1"/>
  <c r="AI30" i="1"/>
  <c r="AD30" i="1"/>
  <c r="Z30" i="1"/>
  <c r="AE30" i="1" s="1"/>
  <c r="AJ30" i="1" s="1"/>
  <c r="V30" i="1"/>
  <c r="AN29" i="1"/>
  <c r="V29" i="1" s="1"/>
  <c r="AI29" i="1"/>
  <c r="AD29" i="1"/>
  <c r="Z29" i="1"/>
  <c r="AE29" i="1" s="1"/>
  <c r="AJ29" i="1" s="1"/>
  <c r="AN28" i="1"/>
  <c r="AI28" i="1"/>
  <c r="AD28" i="1"/>
  <c r="Z28" i="1"/>
  <c r="AE28" i="1" s="1"/>
  <c r="AJ28" i="1" s="1"/>
  <c r="V28" i="1"/>
  <c r="AN27" i="1"/>
  <c r="AI27" i="1"/>
  <c r="AD27" i="1"/>
  <c r="Z27" i="1"/>
  <c r="AE27" i="1" s="1"/>
  <c r="AJ27" i="1" s="1"/>
  <c r="V27" i="1"/>
  <c r="AN26" i="1"/>
  <c r="AI26" i="1"/>
  <c r="AD26" i="1"/>
  <c r="AE26" i="1" s="1"/>
  <c r="AJ26" i="1" s="1"/>
  <c r="Z26" i="1"/>
  <c r="V26" i="1" s="1"/>
  <c r="AN25" i="1"/>
  <c r="AI25" i="1"/>
  <c r="AD25" i="1"/>
  <c r="Z25" i="1"/>
  <c r="AE25" i="1" s="1"/>
  <c r="AJ25" i="1" s="1"/>
  <c r="V25" i="1"/>
  <c r="AN24" i="1"/>
  <c r="AI24" i="1"/>
  <c r="AJ24" i="1" s="1"/>
  <c r="AE24" i="1"/>
  <c r="AD24" i="1"/>
  <c r="Z24" i="1"/>
  <c r="AO23" i="1"/>
  <c r="AO22" i="1"/>
  <c r="AD19" i="1"/>
  <c r="Z19" i="1"/>
  <c r="AE19" i="1" s="1"/>
  <c r="AJ19" i="1" s="1"/>
  <c r="AN18" i="1"/>
  <c r="AI18" i="1"/>
  <c r="AD18" i="1"/>
  <c r="Z18" i="1"/>
  <c r="V18" i="1" s="1"/>
  <c r="AO18" i="1" s="1"/>
  <c r="AN17" i="1"/>
  <c r="V17" i="1" s="1"/>
  <c r="AO17" i="1" s="1"/>
  <c r="AI17" i="1"/>
  <c r="AD17" i="1"/>
  <c r="Z17" i="1"/>
  <c r="AE17" i="1" s="1"/>
  <c r="AJ17" i="1" s="1"/>
  <c r="AN16" i="1"/>
  <c r="AI16" i="1"/>
  <c r="AD16" i="1"/>
  <c r="AE16" i="1"/>
  <c r="AJ16" i="1" s="1"/>
  <c r="V16" i="1"/>
  <c r="AO16" i="1" s="1"/>
  <c r="AN15" i="1"/>
  <c r="AI15" i="1"/>
  <c r="AD15" i="1"/>
  <c r="AE15" i="1"/>
  <c r="AJ15" i="1" s="1"/>
  <c r="V15" i="1"/>
  <c r="AO15" i="1" s="1"/>
  <c r="AN14" i="1"/>
  <c r="AN13" i="1" s="1"/>
  <c r="AI14" i="1"/>
  <c r="AI13" i="1" s="1"/>
  <c r="AD14" i="1"/>
  <c r="V14" i="1"/>
  <c r="AO14" i="1" s="1"/>
  <c r="AM13" i="1"/>
  <c r="AM34" i="1" s="1"/>
  <c r="AL13" i="1"/>
  <c r="AL34" i="1" s="1"/>
  <c r="AK13" i="1"/>
  <c r="AK34" i="1" s="1"/>
  <c r="AH13" i="1"/>
  <c r="AH34" i="1" s="1"/>
  <c r="AG13" i="1"/>
  <c r="AG34" i="1" s="1"/>
  <c r="AF13" i="1"/>
  <c r="AF34" i="1" s="1"/>
  <c r="AC13" i="1"/>
  <c r="AC34" i="1" s="1"/>
  <c r="AB13" i="1"/>
  <c r="AB34" i="1" s="1"/>
  <c r="AA13" i="1"/>
  <c r="AA34" i="1" s="1"/>
  <c r="Y13" i="1"/>
  <c r="Y34" i="1" s="1"/>
  <c r="X13" i="1"/>
  <c r="X34" i="1" s="1"/>
  <c r="W13" i="1"/>
  <c r="W34" i="1" s="1"/>
  <c r="AJ20" i="1" l="1"/>
  <c r="AE20" i="1"/>
  <c r="V20" i="1"/>
  <c r="AD13" i="1"/>
  <c r="AD34" i="1" s="1"/>
  <c r="AE18" i="1"/>
  <c r="AJ18" i="1" s="1"/>
  <c r="AO19" i="1"/>
  <c r="AI34" i="1"/>
  <c r="AN34" i="1"/>
  <c r="AE33" i="1"/>
  <c r="V24" i="1"/>
  <c r="Z13" i="1"/>
  <c r="AE14" i="1"/>
  <c r="AJ14" i="1" s="1"/>
  <c r="AJ13" i="1" s="1"/>
  <c r="AJ34" i="1" l="1"/>
  <c r="V13" i="1"/>
  <c r="AO13" i="1" s="1"/>
  <c r="AE13" i="1"/>
  <c r="Z34" i="1"/>
  <c r="AO20" i="1"/>
  <c r="AE34" i="1" l="1"/>
  <c r="V34" i="1"/>
  <c r="AO34" i="1" s="1"/>
</calcChain>
</file>

<file path=xl/sharedStrings.xml><?xml version="1.0" encoding="utf-8"?>
<sst xmlns="http://schemas.openxmlformats.org/spreadsheetml/2006/main" count="104" uniqueCount="66">
  <si>
    <t>ВСЕГО:</t>
  </si>
  <si>
    <t>Почие заказчки</t>
  </si>
  <si>
    <t>Ангренский угольный разрез Аппартак (переходящий)</t>
  </si>
  <si>
    <t>МЖКО Наманган</t>
  </si>
  <si>
    <t>Самарканд теплотрасса</t>
  </si>
  <si>
    <t>ПРОЧИЕ ЗАКАЗЧИКИ</t>
  </si>
  <si>
    <t>Селеводохранилище Лайлисой</t>
  </si>
  <si>
    <t>Мероприятия по повышению долговечности водозаборного сооружения Чарбогской ГЭС (переходящий)</t>
  </si>
  <si>
    <t>Тепарсайская МГЭС-2 в Бостанлыкском районе Ташкентской области</t>
  </si>
  <si>
    <t>Тепарсайская МГЭС-1 в Бостанлыкском районе Ташкентской области</t>
  </si>
  <si>
    <t>Оромзадасай МикроГЭС в Бостанлыкском районе Ташкентской области</t>
  </si>
  <si>
    <t>ПО ЗАКАЗЧИКУ АО "УЗБЕКГИДРОЭНЕРГО"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</si>
  <si>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</si>
  <si>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</si>
  <si>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</si>
  <si>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</si>
  <si>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</si>
  <si>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</si>
  <si>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</si>
  <si>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</si>
  <si>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</si>
  <si>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</si>
  <si>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</si>
  <si>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</si>
  <si>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</si>
  <si>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</si>
  <si>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</si>
  <si>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</si>
  <si>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</si>
  <si>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</si>
  <si>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</si>
  <si>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</si>
  <si>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</si>
  <si>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</si>
  <si>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</si>
  <si>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</si>
  <si>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4 квартал</t>
  </si>
  <si>
    <t>9 месяцев</t>
  </si>
  <si>
    <t>3 квартал</t>
  </si>
  <si>
    <t>1 полу годие (факт)</t>
  </si>
  <si>
    <t>2 квартал</t>
  </si>
  <si>
    <t>1 квартал</t>
  </si>
  <si>
    <t>в том числе</t>
  </si>
  <si>
    <t>План на 2025 год</t>
  </si>
  <si>
    <t>Наименование объекта</t>
  </si>
  <si>
    <t>№</t>
  </si>
  <si>
    <t>тыс сум</t>
  </si>
  <si>
    <t>(тыс. сум)</t>
  </si>
  <si>
    <t>исполнительный аппарат</t>
  </si>
  <si>
    <t>АО "Узбекгидроэнергокурилиш" на 2025 год</t>
  </si>
  <si>
    <t>НАБОР РАБОТ</t>
  </si>
  <si>
    <t>Было</t>
  </si>
  <si>
    <t>3а</t>
  </si>
  <si>
    <t>4а</t>
  </si>
  <si>
    <t>5а</t>
  </si>
  <si>
    <t>6а</t>
  </si>
  <si>
    <t>7а</t>
  </si>
  <si>
    <t>3б</t>
  </si>
  <si>
    <t>4б</t>
  </si>
  <si>
    <t>5б</t>
  </si>
  <si>
    <t>6б</t>
  </si>
  <si>
    <t>7б</t>
  </si>
  <si>
    <t>Разница</t>
  </si>
  <si>
    <t>Примечание</t>
  </si>
  <si>
    <t>Неоткрыто финансирование</t>
  </si>
  <si>
    <t>Стало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</si>
</sst>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00000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164" fontId="1" fillId="2" borderId="0" xfId="0" applyNumberFormat="1" applyFont="1" applyFill="1"/>
    <xf numFmtId="166" fontId="1" fillId="0" borderId="0" xfId="0" applyNumberFormat="1" applyFont="1"/>
    <xf numFmtId="10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9" fontId="4" fillId="0" borderId="0" xfId="0" applyNumberFormat="1" applyFont="1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3" fontId="6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9620-FE66-40AB-A463-AEAEC4A12767}">
  <sheetPr>
    <tabColor theme="0"/>
    <pageSetUpPr fitToPage="1"/>
  </sheetPr>
  <dimension ref="A1:AP44"/>
  <sheetViews>
    <sheetView tabSelected="1" topLeftCell="F10" workbookViewId="0">
      <selection activeCell="AP17" sqref="AP17"/>
    </sheetView>
  </sheetViews>
  <sheetFormatPr defaultColWidth="9.109375" defaultRowHeight="18" outlineLevelCol="1" x14ac:dyDescent="0.35"/>
  <cols>
    <col min="1" max="1" width="4.6640625" style="2" customWidth="1"/>
    <col min="2" max="2" width="62.5546875" style="1" bestFit="1" customWidth="1"/>
    <col min="3" max="3" width="15.6640625" style="1" bestFit="1" customWidth="1"/>
    <col min="4" max="4" width="13.44140625" style="1" customWidth="1" outlineLevel="1"/>
    <col min="5" max="6" width="14.33203125" style="1" customWidth="1" outlineLevel="1"/>
    <col min="7" max="7" width="14.33203125" style="1" bestFit="1" customWidth="1"/>
    <col min="8" max="10" width="14.33203125" style="1" hidden="1" customWidth="1" outlineLevel="1"/>
    <col min="11" max="11" width="14.6640625" style="1" bestFit="1" customWidth="1" collapsed="1"/>
    <col min="12" max="12" width="14.33203125" style="1" hidden="1" customWidth="1"/>
    <col min="13" max="15" width="14.33203125" style="1" hidden="1" customWidth="1" outlineLevel="1"/>
    <col min="16" max="16" width="14.33203125" style="1" bestFit="1" customWidth="1" collapsed="1"/>
    <col min="17" max="17" width="15.6640625" style="1" hidden="1" customWidth="1"/>
    <col min="18" max="19" width="14.33203125" style="1" hidden="1" customWidth="1" outlineLevel="1"/>
    <col min="20" max="20" width="14.88671875" style="1" hidden="1" customWidth="1" outlineLevel="1"/>
    <col min="21" max="21" width="14.33203125" style="1" bestFit="1" customWidth="1" collapsed="1"/>
    <col min="22" max="22" width="16.77734375" style="1" bestFit="1" customWidth="1"/>
    <col min="23" max="23" width="12.33203125" style="1" hidden="1" customWidth="1" outlineLevel="1"/>
    <col min="24" max="25" width="13.88671875" style="1" hidden="1" customWidth="1" outlineLevel="1"/>
    <col min="26" max="26" width="13.88671875" style="1" bestFit="1" customWidth="1" collapsed="1"/>
    <col min="27" max="29" width="12.33203125" style="1" hidden="1" customWidth="1" outlineLevel="1"/>
    <col min="30" max="30" width="13.109375" style="1" customWidth="1" collapsed="1"/>
    <col min="31" max="34" width="13.88671875" style="1" hidden="1" customWidth="1" outlineLevel="1"/>
    <col min="35" max="35" width="13.88671875" style="1" bestFit="1" customWidth="1" collapsed="1"/>
    <col min="36" max="39" width="13.88671875" style="1" hidden="1" customWidth="1" outlineLevel="1"/>
    <col min="40" max="40" width="13.88671875" style="1" bestFit="1" customWidth="1" collapsed="1"/>
    <col min="41" max="41" width="16.109375" style="1" bestFit="1" customWidth="1"/>
    <col min="42" max="42" width="33.77734375" style="1" bestFit="1" customWidth="1"/>
    <col min="43" max="16384" width="9.109375" style="1"/>
  </cols>
  <sheetData>
    <row r="1" spans="1:42" x14ac:dyDescent="0.35">
      <c r="P1" s="20"/>
      <c r="Q1" s="20"/>
    </row>
    <row r="2" spans="1:42" x14ac:dyDescent="0.35">
      <c r="A2" s="43" t="s">
        <v>50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42" x14ac:dyDescent="0.35">
      <c r="A3" s="43" t="s">
        <v>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42" x14ac:dyDescent="0.35">
      <c r="A4" s="44" t="s">
        <v>48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42" x14ac:dyDescent="0.35">
      <c r="C5" s="16"/>
      <c r="G5" s="19"/>
      <c r="H5" s="17"/>
      <c r="I5" s="17"/>
      <c r="J5" s="17"/>
      <c r="K5" s="17"/>
      <c r="L5" s="17"/>
      <c r="M5" s="17"/>
      <c r="N5" s="17"/>
      <c r="O5" s="17"/>
      <c r="P5" s="18"/>
      <c r="Q5" s="18"/>
      <c r="R5" s="17"/>
      <c r="T5" s="16" t="s">
        <v>47</v>
      </c>
      <c r="U5" s="16" t="s">
        <v>46</v>
      </c>
    </row>
    <row r="6" spans="1:42" x14ac:dyDescent="0.35">
      <c r="B6" s="38"/>
      <c r="C6" s="47" t="s">
        <v>51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 t="s">
        <v>65</v>
      </c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 t="s">
        <v>62</v>
      </c>
      <c r="AP6" s="47"/>
    </row>
    <row r="7" spans="1:42" ht="16.5" customHeight="1" x14ac:dyDescent="0.35">
      <c r="A7" s="45" t="s">
        <v>45</v>
      </c>
      <c r="B7" s="46" t="s">
        <v>44</v>
      </c>
      <c r="C7" s="42" t="s">
        <v>43</v>
      </c>
      <c r="D7" s="21"/>
      <c r="E7" s="21"/>
      <c r="F7" s="21"/>
      <c r="G7" s="42" t="s">
        <v>42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8" t="s">
        <v>43</v>
      </c>
      <c r="W7" s="26"/>
      <c r="X7" s="26"/>
      <c r="Y7" s="26"/>
      <c r="Z7" s="48" t="s">
        <v>42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9" t="s">
        <v>62</v>
      </c>
      <c r="AP7" s="49" t="s">
        <v>63</v>
      </c>
    </row>
    <row r="8" spans="1:42" ht="15" customHeight="1" x14ac:dyDescent="0.35">
      <c r="A8" s="45"/>
      <c r="B8" s="46"/>
      <c r="C8" s="42"/>
      <c r="D8" s="42"/>
      <c r="E8" s="42"/>
      <c r="F8" s="42"/>
      <c r="G8" s="42" t="s">
        <v>41</v>
      </c>
      <c r="H8" s="42"/>
      <c r="I8" s="42"/>
      <c r="J8" s="42"/>
      <c r="K8" s="42" t="s">
        <v>40</v>
      </c>
      <c r="L8" s="42" t="s">
        <v>39</v>
      </c>
      <c r="M8" s="42"/>
      <c r="N8" s="42"/>
      <c r="O8" s="42"/>
      <c r="P8" s="42" t="s">
        <v>38</v>
      </c>
      <c r="Q8" s="42" t="s">
        <v>37</v>
      </c>
      <c r="R8" s="42"/>
      <c r="S8" s="42"/>
      <c r="T8" s="42"/>
      <c r="U8" s="42" t="s">
        <v>36</v>
      </c>
      <c r="V8" s="48"/>
      <c r="W8" s="48"/>
      <c r="X8" s="48"/>
      <c r="Y8" s="48"/>
      <c r="Z8" s="48" t="s">
        <v>41</v>
      </c>
      <c r="AA8" s="48"/>
      <c r="AB8" s="48"/>
      <c r="AC8" s="48"/>
      <c r="AD8" s="48" t="s">
        <v>40</v>
      </c>
      <c r="AE8" s="48" t="s">
        <v>39</v>
      </c>
      <c r="AF8" s="48"/>
      <c r="AG8" s="48"/>
      <c r="AH8" s="48"/>
      <c r="AI8" s="48" t="s">
        <v>38</v>
      </c>
      <c r="AJ8" s="48" t="s">
        <v>37</v>
      </c>
      <c r="AK8" s="48"/>
      <c r="AL8" s="48"/>
      <c r="AM8" s="48"/>
      <c r="AN8" s="48" t="s">
        <v>36</v>
      </c>
      <c r="AO8" s="49"/>
      <c r="AP8" s="49"/>
    </row>
    <row r="9" spans="1:42" ht="18.75" customHeight="1" x14ac:dyDescent="0.35">
      <c r="A9" s="45"/>
      <c r="B9" s="46"/>
      <c r="C9" s="42"/>
      <c r="D9" s="42" t="s">
        <v>35</v>
      </c>
      <c r="E9" s="42" t="s">
        <v>34</v>
      </c>
      <c r="F9" s="42" t="s">
        <v>33</v>
      </c>
      <c r="G9" s="42"/>
      <c r="H9" s="42" t="s">
        <v>32</v>
      </c>
      <c r="I9" s="42" t="s">
        <v>31</v>
      </c>
      <c r="J9" s="42" t="s">
        <v>30</v>
      </c>
      <c r="K9" s="42"/>
      <c r="L9" s="42"/>
      <c r="M9" s="42" t="s">
        <v>29</v>
      </c>
      <c r="N9" s="42" t="s">
        <v>28</v>
      </c>
      <c r="O9" s="42" t="s">
        <v>27</v>
      </c>
      <c r="P9" s="42"/>
      <c r="Q9" s="42"/>
      <c r="R9" s="42" t="s">
        <v>26</v>
      </c>
      <c r="S9" s="42" t="s">
        <v>25</v>
      </c>
      <c r="T9" s="42" t="s">
        <v>24</v>
      </c>
      <c r="U9" s="42"/>
      <c r="V9" s="48"/>
      <c r="W9" s="48" t="s">
        <v>35</v>
      </c>
      <c r="X9" s="48" t="s">
        <v>34</v>
      </c>
      <c r="Y9" s="48" t="s">
        <v>33</v>
      </c>
      <c r="Z9" s="48"/>
      <c r="AA9" s="48" t="s">
        <v>32</v>
      </c>
      <c r="AB9" s="48" t="s">
        <v>31</v>
      </c>
      <c r="AC9" s="48" t="s">
        <v>30</v>
      </c>
      <c r="AD9" s="48"/>
      <c r="AE9" s="48"/>
      <c r="AF9" s="48" t="s">
        <v>29</v>
      </c>
      <c r="AG9" s="48" t="s">
        <v>28</v>
      </c>
      <c r="AH9" s="48" t="s">
        <v>27</v>
      </c>
      <c r="AI9" s="48"/>
      <c r="AJ9" s="48"/>
      <c r="AK9" s="48" t="s">
        <v>26</v>
      </c>
      <c r="AL9" s="48" t="s">
        <v>25</v>
      </c>
      <c r="AM9" s="48" t="s">
        <v>24</v>
      </c>
      <c r="AN9" s="48"/>
      <c r="AO9" s="49"/>
      <c r="AP9" s="49"/>
    </row>
    <row r="10" spans="1:42" x14ac:dyDescent="0.35">
      <c r="A10" s="45"/>
      <c r="B10" s="46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9"/>
      <c r="AP10" s="49"/>
    </row>
    <row r="11" spans="1:42" x14ac:dyDescent="0.35">
      <c r="A11" s="45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9"/>
      <c r="AP11" s="49"/>
    </row>
    <row r="12" spans="1:42" x14ac:dyDescent="0.35">
      <c r="A12" s="36">
        <v>1</v>
      </c>
      <c r="B12" s="12">
        <v>2</v>
      </c>
      <c r="C12" s="22" t="s">
        <v>52</v>
      </c>
      <c r="D12" s="22" t="s">
        <v>23</v>
      </c>
      <c r="E12" s="22" t="s">
        <v>22</v>
      </c>
      <c r="F12" s="22" t="s">
        <v>21</v>
      </c>
      <c r="G12" s="22" t="s">
        <v>53</v>
      </c>
      <c r="H12" s="22" t="s">
        <v>20</v>
      </c>
      <c r="I12" s="22" t="s">
        <v>19</v>
      </c>
      <c r="J12" s="22" t="s">
        <v>18</v>
      </c>
      <c r="K12" s="22" t="s">
        <v>54</v>
      </c>
      <c r="L12" s="22"/>
      <c r="M12" s="22" t="s">
        <v>17</v>
      </c>
      <c r="N12" s="22" t="s">
        <v>16</v>
      </c>
      <c r="O12" s="22" t="s">
        <v>15</v>
      </c>
      <c r="P12" s="22" t="s">
        <v>55</v>
      </c>
      <c r="Q12" s="22"/>
      <c r="R12" s="22" t="s">
        <v>14</v>
      </c>
      <c r="S12" s="22" t="s">
        <v>13</v>
      </c>
      <c r="T12" s="22" t="s">
        <v>12</v>
      </c>
      <c r="U12" s="22" t="s">
        <v>56</v>
      </c>
      <c r="V12" s="27" t="s">
        <v>57</v>
      </c>
      <c r="W12" s="27" t="s">
        <v>23</v>
      </c>
      <c r="X12" s="27" t="s">
        <v>22</v>
      </c>
      <c r="Y12" s="27" t="s">
        <v>21</v>
      </c>
      <c r="Z12" s="27" t="s">
        <v>58</v>
      </c>
      <c r="AA12" s="27" t="s">
        <v>20</v>
      </c>
      <c r="AB12" s="27" t="s">
        <v>19</v>
      </c>
      <c r="AC12" s="27" t="s">
        <v>18</v>
      </c>
      <c r="AD12" s="27" t="s">
        <v>59</v>
      </c>
      <c r="AE12" s="27"/>
      <c r="AF12" s="27" t="s">
        <v>17</v>
      </c>
      <c r="AG12" s="27" t="s">
        <v>16</v>
      </c>
      <c r="AH12" s="27" t="s">
        <v>15</v>
      </c>
      <c r="AI12" s="27" t="s">
        <v>60</v>
      </c>
      <c r="AJ12" s="27"/>
      <c r="AK12" s="27" t="s">
        <v>14</v>
      </c>
      <c r="AL12" s="27" t="s">
        <v>13</v>
      </c>
      <c r="AM12" s="27" t="s">
        <v>12</v>
      </c>
      <c r="AN12" s="27" t="s">
        <v>61</v>
      </c>
      <c r="AO12" s="31"/>
      <c r="AP12" s="31"/>
    </row>
    <row r="13" spans="1:42" s="15" customFormat="1" x14ac:dyDescent="0.3">
      <c r="A13" s="37"/>
      <c r="B13" s="11" t="s">
        <v>11</v>
      </c>
      <c r="C13" s="23">
        <v>102000000</v>
      </c>
      <c r="D13" s="23">
        <v>1500000</v>
      </c>
      <c r="E13" s="23">
        <v>5500000</v>
      </c>
      <c r="F13" s="23">
        <v>6000000</v>
      </c>
      <c r="G13" s="23">
        <v>13000000</v>
      </c>
      <c r="H13" s="23">
        <v>6000000</v>
      </c>
      <c r="I13" s="23">
        <v>6000000</v>
      </c>
      <c r="J13" s="23">
        <v>9000000</v>
      </c>
      <c r="K13" s="23">
        <v>21000000</v>
      </c>
      <c r="L13" s="23">
        <v>34000000</v>
      </c>
      <c r="M13" s="23">
        <v>8000000</v>
      </c>
      <c r="N13" s="23">
        <v>10000000</v>
      </c>
      <c r="O13" s="23">
        <v>18000000</v>
      </c>
      <c r="P13" s="23">
        <v>36000000</v>
      </c>
      <c r="Q13" s="23">
        <v>70000000</v>
      </c>
      <c r="R13" s="23">
        <v>16000000</v>
      </c>
      <c r="S13" s="23">
        <v>12000000</v>
      </c>
      <c r="T13" s="23">
        <v>4000000</v>
      </c>
      <c r="U13" s="23">
        <v>32000000</v>
      </c>
      <c r="V13" s="28">
        <f t="shared" ref="V13:V34" si="0">Z13+AD13+AI13+AN13</f>
        <v>0</v>
      </c>
      <c r="W13" s="28">
        <f t="shared" ref="W13:AD13" si="1">SUM(W14:W19)</f>
        <v>0</v>
      </c>
      <c r="X13" s="28">
        <f t="shared" si="1"/>
        <v>0</v>
      </c>
      <c r="Y13" s="28">
        <f t="shared" si="1"/>
        <v>0</v>
      </c>
      <c r="Z13" s="28">
        <f t="shared" si="1"/>
        <v>0</v>
      </c>
      <c r="AA13" s="28">
        <f t="shared" si="1"/>
        <v>0</v>
      </c>
      <c r="AB13" s="28">
        <f t="shared" si="1"/>
        <v>0</v>
      </c>
      <c r="AC13" s="28">
        <f t="shared" si="1"/>
        <v>0</v>
      </c>
      <c r="AD13" s="28">
        <f t="shared" si="1"/>
        <v>0</v>
      </c>
      <c r="AE13" s="28">
        <f t="shared" ref="AE13:AE34" si="2">Z13+AD13</f>
        <v>0</v>
      </c>
      <c r="AF13" s="28">
        <f t="shared" ref="AF13:AN13" si="3">SUM(AF14:AF19)</f>
        <v>0</v>
      </c>
      <c r="AG13" s="28">
        <f t="shared" si="3"/>
        <v>0</v>
      </c>
      <c r="AH13" s="28">
        <f t="shared" si="3"/>
        <v>0</v>
      </c>
      <c r="AI13" s="28">
        <f t="shared" si="3"/>
        <v>0</v>
      </c>
      <c r="AJ13" s="28">
        <f t="shared" si="3"/>
        <v>0</v>
      </c>
      <c r="AK13" s="28">
        <f t="shared" si="3"/>
        <v>0</v>
      </c>
      <c r="AL13" s="28">
        <f t="shared" si="3"/>
        <v>0</v>
      </c>
      <c r="AM13" s="28">
        <f t="shared" si="3"/>
        <v>0</v>
      </c>
      <c r="AN13" s="28">
        <f t="shared" si="3"/>
        <v>0</v>
      </c>
      <c r="AO13" s="34">
        <f>V13-C13</f>
        <v>-102000000</v>
      </c>
      <c r="AP13" s="32"/>
    </row>
    <row r="14" spans="1:42" s="15" customFormat="1" ht="37.5" customHeight="1" x14ac:dyDescent="0.3">
      <c r="A14" s="37">
        <v>1</v>
      </c>
      <c r="B14" s="13" t="s">
        <v>10</v>
      </c>
      <c r="C14" s="24">
        <v>15000000</v>
      </c>
      <c r="D14" s="24"/>
      <c r="E14" s="24">
        <v>2000000</v>
      </c>
      <c r="F14" s="24">
        <v>2000000</v>
      </c>
      <c r="G14" s="24">
        <v>4000000</v>
      </c>
      <c r="H14" s="24">
        <v>2000000</v>
      </c>
      <c r="I14" s="24">
        <v>2000000</v>
      </c>
      <c r="J14" s="24">
        <v>3000000</v>
      </c>
      <c r="K14" s="24">
        <v>7000000</v>
      </c>
      <c r="L14" s="24">
        <v>11000000</v>
      </c>
      <c r="M14" s="24">
        <v>2000000</v>
      </c>
      <c r="N14" s="24">
        <v>2000000</v>
      </c>
      <c r="O14" s="24"/>
      <c r="P14" s="24">
        <v>4000000</v>
      </c>
      <c r="Q14" s="24">
        <v>15000000</v>
      </c>
      <c r="R14" s="24"/>
      <c r="S14" s="24"/>
      <c r="T14" s="24"/>
      <c r="U14" s="24">
        <v>0</v>
      </c>
      <c r="V14" s="29">
        <f t="shared" si="0"/>
        <v>0</v>
      </c>
      <c r="W14" s="29"/>
      <c r="X14" s="29"/>
      <c r="Y14" s="29"/>
      <c r="Z14" s="29"/>
      <c r="AA14" s="29"/>
      <c r="AB14" s="29"/>
      <c r="AC14" s="29"/>
      <c r="AD14" s="29">
        <f t="shared" ref="AD14:AD19" si="4">SUM(AA14:AC14)</f>
        <v>0</v>
      </c>
      <c r="AE14" s="29">
        <f t="shared" si="2"/>
        <v>0</v>
      </c>
      <c r="AF14" s="29"/>
      <c r="AG14" s="29"/>
      <c r="AH14" s="29"/>
      <c r="AI14" s="29">
        <f t="shared" ref="AI14:AI18" si="5">SUM(AF14:AH14)</f>
        <v>0</v>
      </c>
      <c r="AJ14" s="29">
        <f t="shared" ref="AJ14:AJ19" si="6">AE14+AI14</f>
        <v>0</v>
      </c>
      <c r="AK14" s="29"/>
      <c r="AL14" s="29"/>
      <c r="AM14" s="29"/>
      <c r="AN14" s="29">
        <f t="shared" ref="AN14:AN18" si="7">SUM(AK14:AM14)</f>
        <v>0</v>
      </c>
      <c r="AO14" s="33">
        <f t="shared" ref="AO14:AO34" si="8">V14-C14</f>
        <v>-15000000</v>
      </c>
      <c r="AP14" s="32" t="s">
        <v>64</v>
      </c>
    </row>
    <row r="15" spans="1:42" s="15" customFormat="1" ht="37.5" customHeight="1" x14ac:dyDescent="0.3">
      <c r="A15" s="37">
        <v>2</v>
      </c>
      <c r="B15" s="13" t="s">
        <v>9</v>
      </c>
      <c r="C15" s="24">
        <v>32000000</v>
      </c>
      <c r="D15" s="24"/>
      <c r="E15" s="24"/>
      <c r="F15" s="24">
        <v>2000000</v>
      </c>
      <c r="G15" s="24">
        <v>2000000</v>
      </c>
      <c r="H15" s="24">
        <v>2000000</v>
      </c>
      <c r="I15" s="24">
        <v>2000000</v>
      </c>
      <c r="J15" s="24">
        <v>3000000</v>
      </c>
      <c r="K15" s="24">
        <v>7000000</v>
      </c>
      <c r="L15" s="24">
        <v>9000000</v>
      </c>
      <c r="M15" s="24">
        <v>3000000</v>
      </c>
      <c r="N15" s="24">
        <v>4000000</v>
      </c>
      <c r="O15" s="24">
        <v>6000000</v>
      </c>
      <c r="P15" s="24">
        <v>13000000</v>
      </c>
      <c r="Q15" s="24">
        <v>22000000</v>
      </c>
      <c r="R15" s="24">
        <v>6000000</v>
      </c>
      <c r="S15" s="24">
        <v>4000000</v>
      </c>
      <c r="T15" s="24"/>
      <c r="U15" s="24">
        <v>10000000</v>
      </c>
      <c r="V15" s="29">
        <f t="shared" si="0"/>
        <v>0</v>
      </c>
      <c r="W15" s="29"/>
      <c r="X15" s="29"/>
      <c r="Y15" s="29"/>
      <c r="Z15" s="29"/>
      <c r="AA15" s="29"/>
      <c r="AB15" s="29"/>
      <c r="AC15" s="29"/>
      <c r="AD15" s="29">
        <f t="shared" si="4"/>
        <v>0</v>
      </c>
      <c r="AE15" s="29">
        <f t="shared" si="2"/>
        <v>0</v>
      </c>
      <c r="AF15" s="29"/>
      <c r="AG15" s="29"/>
      <c r="AH15" s="29"/>
      <c r="AI15" s="29">
        <f t="shared" si="5"/>
        <v>0</v>
      </c>
      <c r="AJ15" s="29">
        <f t="shared" si="6"/>
        <v>0</v>
      </c>
      <c r="AK15" s="29"/>
      <c r="AL15" s="29"/>
      <c r="AM15" s="29"/>
      <c r="AN15" s="29">
        <f t="shared" si="7"/>
        <v>0</v>
      </c>
      <c r="AO15" s="33">
        <f t="shared" si="8"/>
        <v>-32000000</v>
      </c>
      <c r="AP15" s="32" t="s">
        <v>64</v>
      </c>
    </row>
    <row r="16" spans="1:42" s="15" customFormat="1" ht="36" x14ac:dyDescent="0.3">
      <c r="A16" s="14">
        <v>3</v>
      </c>
      <c r="B16" s="13" t="s">
        <v>8</v>
      </c>
      <c r="C16" s="24">
        <v>32000000</v>
      </c>
      <c r="D16" s="24"/>
      <c r="E16" s="24"/>
      <c r="F16" s="24">
        <v>2000000</v>
      </c>
      <c r="G16" s="24">
        <v>2000000</v>
      </c>
      <c r="H16" s="24">
        <v>2000000</v>
      </c>
      <c r="I16" s="24">
        <v>2000000</v>
      </c>
      <c r="J16" s="24">
        <v>3000000</v>
      </c>
      <c r="K16" s="24">
        <v>7000000</v>
      </c>
      <c r="L16" s="24">
        <v>9000000</v>
      </c>
      <c r="M16" s="24">
        <v>3000000</v>
      </c>
      <c r="N16" s="24">
        <v>4000000</v>
      </c>
      <c r="O16" s="24">
        <v>6000000</v>
      </c>
      <c r="P16" s="24">
        <v>13000000</v>
      </c>
      <c r="Q16" s="24">
        <v>22000000</v>
      </c>
      <c r="R16" s="24">
        <v>6000000</v>
      </c>
      <c r="S16" s="24">
        <v>4000000</v>
      </c>
      <c r="T16" s="24"/>
      <c r="U16" s="24">
        <v>10000000</v>
      </c>
      <c r="V16" s="29">
        <f t="shared" si="0"/>
        <v>0</v>
      </c>
      <c r="W16" s="29"/>
      <c r="X16" s="29"/>
      <c r="Y16" s="29"/>
      <c r="Z16" s="29"/>
      <c r="AA16" s="29"/>
      <c r="AB16" s="29"/>
      <c r="AC16" s="29"/>
      <c r="AD16" s="29">
        <f t="shared" si="4"/>
        <v>0</v>
      </c>
      <c r="AE16" s="29">
        <f t="shared" si="2"/>
        <v>0</v>
      </c>
      <c r="AF16" s="29"/>
      <c r="AG16" s="29"/>
      <c r="AH16" s="29"/>
      <c r="AI16" s="29">
        <f t="shared" si="5"/>
        <v>0</v>
      </c>
      <c r="AJ16" s="29">
        <f t="shared" si="6"/>
        <v>0</v>
      </c>
      <c r="AK16" s="29"/>
      <c r="AL16" s="29"/>
      <c r="AM16" s="29"/>
      <c r="AN16" s="29">
        <f t="shared" si="7"/>
        <v>0</v>
      </c>
      <c r="AO16" s="33">
        <f t="shared" si="8"/>
        <v>-32000000</v>
      </c>
      <c r="AP16" s="32" t="s">
        <v>64</v>
      </c>
    </row>
    <row r="17" spans="1:42" s="15" customFormat="1" ht="54" x14ac:dyDescent="0.3">
      <c r="A17" s="14">
        <v>4</v>
      </c>
      <c r="B17" s="13" t="s">
        <v>7</v>
      </c>
      <c r="C17" s="24">
        <v>5000000</v>
      </c>
      <c r="D17" s="24">
        <v>1500000</v>
      </c>
      <c r="E17" s="24">
        <v>3500000</v>
      </c>
      <c r="F17" s="24"/>
      <c r="G17" s="24">
        <v>5000000</v>
      </c>
      <c r="H17" s="24"/>
      <c r="I17" s="24"/>
      <c r="J17" s="24"/>
      <c r="K17" s="24">
        <v>0</v>
      </c>
      <c r="L17" s="24">
        <v>5000000</v>
      </c>
      <c r="M17" s="24"/>
      <c r="N17" s="24"/>
      <c r="O17" s="24"/>
      <c r="P17" s="24">
        <v>0</v>
      </c>
      <c r="Q17" s="24">
        <v>5000000</v>
      </c>
      <c r="R17" s="24"/>
      <c r="S17" s="24"/>
      <c r="T17" s="24"/>
      <c r="U17" s="24">
        <v>0</v>
      </c>
      <c r="V17" s="29">
        <f t="shared" si="0"/>
        <v>0</v>
      </c>
      <c r="W17" s="29"/>
      <c r="X17" s="29"/>
      <c r="Y17" s="29"/>
      <c r="Z17" s="29">
        <f t="shared" ref="Z17:Z19" si="9">SUM(W17:Y17)</f>
        <v>0</v>
      </c>
      <c r="AA17" s="29"/>
      <c r="AB17" s="29"/>
      <c r="AC17" s="29"/>
      <c r="AD17" s="29">
        <f t="shared" si="4"/>
        <v>0</v>
      </c>
      <c r="AE17" s="29">
        <f t="shared" si="2"/>
        <v>0</v>
      </c>
      <c r="AF17" s="29"/>
      <c r="AG17" s="29"/>
      <c r="AH17" s="29"/>
      <c r="AI17" s="29">
        <f t="shared" si="5"/>
        <v>0</v>
      </c>
      <c r="AJ17" s="29">
        <f t="shared" si="6"/>
        <v>0</v>
      </c>
      <c r="AK17" s="29"/>
      <c r="AL17" s="29"/>
      <c r="AM17" s="29"/>
      <c r="AN17" s="29">
        <f t="shared" si="7"/>
        <v>0</v>
      </c>
      <c r="AO17" s="33">
        <f t="shared" si="8"/>
        <v>-5000000</v>
      </c>
      <c r="AP17" s="32" t="s">
        <v>64</v>
      </c>
    </row>
    <row r="18" spans="1:42" s="15" customFormat="1" x14ac:dyDescent="0.3">
      <c r="A18" s="14">
        <v>5</v>
      </c>
      <c r="B18" s="13" t="s">
        <v>6</v>
      </c>
      <c r="C18" s="24">
        <v>18000000</v>
      </c>
      <c r="D18" s="24"/>
      <c r="E18" s="24"/>
      <c r="F18" s="24"/>
      <c r="G18" s="24">
        <v>0</v>
      </c>
      <c r="H18" s="24"/>
      <c r="I18" s="24"/>
      <c r="J18" s="24"/>
      <c r="K18" s="24">
        <v>0</v>
      </c>
      <c r="L18" s="24">
        <v>0</v>
      </c>
      <c r="M18" s="24"/>
      <c r="N18" s="24"/>
      <c r="O18" s="24">
        <v>6000000</v>
      </c>
      <c r="P18" s="24">
        <v>6000000</v>
      </c>
      <c r="Q18" s="24">
        <v>6000000</v>
      </c>
      <c r="R18" s="24">
        <v>4000000</v>
      </c>
      <c r="S18" s="24">
        <v>4000000</v>
      </c>
      <c r="T18" s="24">
        <v>4000000</v>
      </c>
      <c r="U18" s="24">
        <v>12000000</v>
      </c>
      <c r="V18" s="29">
        <f t="shared" si="0"/>
        <v>0</v>
      </c>
      <c r="W18" s="29"/>
      <c r="X18" s="29"/>
      <c r="Y18" s="29"/>
      <c r="Z18" s="29">
        <f t="shared" si="9"/>
        <v>0</v>
      </c>
      <c r="AA18" s="29"/>
      <c r="AB18" s="29"/>
      <c r="AC18" s="29"/>
      <c r="AD18" s="29">
        <f t="shared" si="4"/>
        <v>0</v>
      </c>
      <c r="AE18" s="29">
        <f t="shared" si="2"/>
        <v>0</v>
      </c>
      <c r="AF18" s="29"/>
      <c r="AG18" s="29"/>
      <c r="AH18" s="29"/>
      <c r="AI18" s="29">
        <f t="shared" si="5"/>
        <v>0</v>
      </c>
      <c r="AJ18" s="29">
        <f t="shared" si="6"/>
        <v>0</v>
      </c>
      <c r="AK18" s="29"/>
      <c r="AL18" s="29"/>
      <c r="AM18" s="29"/>
      <c r="AN18" s="29">
        <f t="shared" si="7"/>
        <v>0</v>
      </c>
      <c r="AO18" s="33">
        <f t="shared" si="8"/>
        <v>-18000000</v>
      </c>
      <c r="AP18" s="32" t="s">
        <v>64</v>
      </c>
    </row>
    <row r="19" spans="1:42" s="15" customFormat="1" x14ac:dyDescent="0.3">
      <c r="A19" s="14"/>
      <c r="B19" s="13"/>
      <c r="C19" s="24">
        <v>0</v>
      </c>
      <c r="D19" s="24"/>
      <c r="E19" s="24"/>
      <c r="F19" s="24"/>
      <c r="G19" s="24">
        <v>0</v>
      </c>
      <c r="H19" s="24"/>
      <c r="I19" s="24"/>
      <c r="J19" s="24"/>
      <c r="K19" s="24">
        <v>0</v>
      </c>
      <c r="L19" s="24">
        <v>0</v>
      </c>
      <c r="M19" s="24"/>
      <c r="N19" s="24"/>
      <c r="O19" s="24"/>
      <c r="P19" s="24">
        <v>0</v>
      </c>
      <c r="Q19" s="24">
        <v>0</v>
      </c>
      <c r="R19" s="24"/>
      <c r="S19" s="24"/>
      <c r="T19" s="24"/>
      <c r="U19" s="24">
        <v>0</v>
      </c>
      <c r="V19" s="29">
        <f t="shared" si="0"/>
        <v>0</v>
      </c>
      <c r="W19" s="29"/>
      <c r="X19" s="29"/>
      <c r="Y19" s="29"/>
      <c r="Z19" s="29">
        <f t="shared" si="9"/>
        <v>0</v>
      </c>
      <c r="AA19" s="29"/>
      <c r="AB19" s="29"/>
      <c r="AC19" s="29"/>
      <c r="AD19" s="29">
        <f t="shared" si="4"/>
        <v>0</v>
      </c>
      <c r="AE19" s="29">
        <f t="shared" si="2"/>
        <v>0</v>
      </c>
      <c r="AF19" s="29"/>
      <c r="AG19" s="29"/>
      <c r="AH19" s="29"/>
      <c r="AI19" s="29"/>
      <c r="AJ19" s="29">
        <f t="shared" si="6"/>
        <v>0</v>
      </c>
      <c r="AK19" s="29"/>
      <c r="AL19" s="29"/>
      <c r="AM19" s="29"/>
      <c r="AN19" s="29"/>
      <c r="AO19" s="33">
        <f t="shared" si="8"/>
        <v>0</v>
      </c>
      <c r="AP19" s="32"/>
    </row>
    <row r="20" spans="1:42" s="15" customFormat="1" x14ac:dyDescent="0.3">
      <c r="A20" s="12"/>
      <c r="B20" s="11" t="s">
        <v>5</v>
      </c>
      <c r="C20" s="23">
        <v>148000000</v>
      </c>
      <c r="D20" s="23">
        <v>7425000</v>
      </c>
      <c r="E20" s="23">
        <v>5425000</v>
      </c>
      <c r="F20" s="23">
        <v>8025000</v>
      </c>
      <c r="G20" s="23">
        <v>20875000</v>
      </c>
      <c r="H20" s="23">
        <v>8625000</v>
      </c>
      <c r="I20" s="23">
        <v>9625000</v>
      </c>
      <c r="J20" s="23">
        <v>19125000</v>
      </c>
      <c r="K20" s="23">
        <v>37375000</v>
      </c>
      <c r="L20" s="23">
        <v>58250000</v>
      </c>
      <c r="M20" s="23">
        <v>20625000</v>
      </c>
      <c r="N20" s="23">
        <v>20625000</v>
      </c>
      <c r="O20" s="23">
        <v>19125000</v>
      </c>
      <c r="P20" s="23">
        <v>60375000</v>
      </c>
      <c r="Q20" s="23">
        <v>118625000</v>
      </c>
      <c r="R20" s="23">
        <v>15125000</v>
      </c>
      <c r="S20" s="23">
        <v>8625000</v>
      </c>
      <c r="T20" s="23">
        <v>5625000</v>
      </c>
      <c r="U20" s="23">
        <v>29375000</v>
      </c>
      <c r="V20" s="28">
        <f t="shared" si="0"/>
        <v>116500000</v>
      </c>
      <c r="W20" s="28">
        <f t="shared" ref="W20:AD20" si="10">SUM(W21:W33)</f>
        <v>8925000</v>
      </c>
      <c r="X20" s="28">
        <f t="shared" si="10"/>
        <v>10925000</v>
      </c>
      <c r="Y20" s="28">
        <f t="shared" si="10"/>
        <v>14025000</v>
      </c>
      <c r="Z20" s="28">
        <f t="shared" si="10"/>
        <v>33875000</v>
      </c>
      <c r="AA20" s="28">
        <f t="shared" si="10"/>
        <v>2000000</v>
      </c>
      <c r="AB20" s="28">
        <f t="shared" si="10"/>
        <v>2000000</v>
      </c>
      <c r="AC20" s="28">
        <f t="shared" si="10"/>
        <v>2000000</v>
      </c>
      <c r="AD20" s="39">
        <f t="shared" si="10"/>
        <v>6000000</v>
      </c>
      <c r="AE20" s="28">
        <f t="shared" si="2"/>
        <v>39875000</v>
      </c>
      <c r="AF20" s="28">
        <f t="shared" ref="AF20:AN20" si="11">SUM(AF21:AF33)</f>
        <v>12737500</v>
      </c>
      <c r="AG20" s="28">
        <f t="shared" si="11"/>
        <v>12737500</v>
      </c>
      <c r="AH20" s="28">
        <f t="shared" si="11"/>
        <v>12837500</v>
      </c>
      <c r="AI20" s="28">
        <f t="shared" si="11"/>
        <v>38312500</v>
      </c>
      <c r="AJ20" s="28">
        <f t="shared" si="11"/>
        <v>78187500</v>
      </c>
      <c r="AK20" s="28">
        <f t="shared" si="11"/>
        <v>12737500</v>
      </c>
      <c r="AL20" s="28">
        <f>SUM(AL21:AL33)</f>
        <v>12737500</v>
      </c>
      <c r="AM20" s="28">
        <f t="shared" si="11"/>
        <v>12837500</v>
      </c>
      <c r="AN20" s="28">
        <f t="shared" si="11"/>
        <v>38312500</v>
      </c>
      <c r="AO20" s="34">
        <f t="shared" si="8"/>
        <v>-31500000</v>
      </c>
      <c r="AP20" s="32"/>
    </row>
    <row r="21" spans="1:42" s="15" customFormat="1" x14ac:dyDescent="0.3">
      <c r="A21" s="14">
        <v>1</v>
      </c>
      <c r="B21" s="13" t="s">
        <v>4</v>
      </c>
      <c r="C21" s="24">
        <v>85000000</v>
      </c>
      <c r="D21" s="24">
        <v>2800000</v>
      </c>
      <c r="E21" s="24">
        <v>800000</v>
      </c>
      <c r="F21" s="24">
        <v>2900000</v>
      </c>
      <c r="G21" s="24">
        <v>6500000</v>
      </c>
      <c r="H21" s="24">
        <v>3000000</v>
      </c>
      <c r="I21" s="24">
        <v>4000000</v>
      </c>
      <c r="J21" s="24">
        <v>13500000</v>
      </c>
      <c r="K21" s="24">
        <v>20500000</v>
      </c>
      <c r="L21" s="24">
        <v>27000000</v>
      </c>
      <c r="M21" s="24">
        <v>15000000</v>
      </c>
      <c r="N21" s="24">
        <v>15000000</v>
      </c>
      <c r="O21" s="24">
        <v>13500000</v>
      </c>
      <c r="P21" s="24">
        <v>43500000</v>
      </c>
      <c r="Q21" s="24">
        <v>70500000</v>
      </c>
      <c r="R21" s="24">
        <v>9500000</v>
      </c>
      <c r="S21" s="24">
        <v>3000000</v>
      </c>
      <c r="T21" s="24">
        <v>2000000</v>
      </c>
      <c r="U21" s="24">
        <v>14500000</v>
      </c>
      <c r="V21" s="29">
        <f t="shared" si="0"/>
        <v>85000000</v>
      </c>
      <c r="W21" s="29">
        <f>2800000+2625000+1500000</f>
        <v>6925000</v>
      </c>
      <c r="X21" s="29">
        <f>800000+2625000+3500000</f>
        <v>6925000</v>
      </c>
      <c r="Y21" s="29">
        <f>10900000+2625000</f>
        <v>13525000</v>
      </c>
      <c r="Z21" s="29">
        <f t="shared" ref="Z21:Z23" si="12">SUM(W21:Y21)</f>
        <v>27375000</v>
      </c>
      <c r="AA21" s="29">
        <f>800000+600000</f>
        <v>1400000</v>
      </c>
      <c r="AB21" s="29">
        <f>800000+600000</f>
        <v>1400000</v>
      </c>
      <c r="AC21" s="29">
        <f>400000+800000</f>
        <v>1200000</v>
      </c>
      <c r="AD21" s="40">
        <f>SUM(AA21:AC21)</f>
        <v>4000000</v>
      </c>
      <c r="AE21" s="29">
        <f>Z21+AD21</f>
        <v>31375000</v>
      </c>
      <c r="AF21" s="29">
        <v>8937500</v>
      </c>
      <c r="AG21" s="29">
        <v>8937500</v>
      </c>
      <c r="AH21" s="29">
        <v>8937500</v>
      </c>
      <c r="AI21" s="29">
        <f t="shared" ref="AI21:AI23" si="13">SUM(AF21:AH21)</f>
        <v>26812500</v>
      </c>
      <c r="AJ21" s="29">
        <f t="shared" ref="AJ21:AJ23" si="14">AE21+AI21</f>
        <v>58187500</v>
      </c>
      <c r="AK21" s="29">
        <v>8937500</v>
      </c>
      <c r="AL21" s="29">
        <v>8937500</v>
      </c>
      <c r="AM21" s="29">
        <v>8937500</v>
      </c>
      <c r="AN21" s="29">
        <f t="shared" ref="AN21:AN23" si="15">SUM(AK21:AM21)</f>
        <v>26812500</v>
      </c>
      <c r="AO21" s="33">
        <f t="shared" si="8"/>
        <v>0</v>
      </c>
      <c r="AP21" s="35"/>
    </row>
    <row r="22" spans="1:42" s="15" customFormat="1" x14ac:dyDescent="0.3">
      <c r="A22" s="14">
        <v>2</v>
      </c>
      <c r="B22" s="13" t="s">
        <v>3</v>
      </c>
      <c r="C22" s="24">
        <v>31500000</v>
      </c>
      <c r="D22" s="24">
        <v>2000000</v>
      </c>
      <c r="E22" s="24">
        <v>2000000</v>
      </c>
      <c r="F22" s="24">
        <v>2500000</v>
      </c>
      <c r="G22" s="24">
        <v>6500000</v>
      </c>
      <c r="H22" s="24">
        <v>3000000</v>
      </c>
      <c r="I22" s="24">
        <v>3000000</v>
      </c>
      <c r="J22" s="24">
        <v>3000000</v>
      </c>
      <c r="K22" s="24">
        <v>9000000</v>
      </c>
      <c r="L22" s="24">
        <v>15500000</v>
      </c>
      <c r="M22" s="24">
        <v>3000000</v>
      </c>
      <c r="N22" s="24">
        <v>3000000</v>
      </c>
      <c r="O22" s="24">
        <v>3000000</v>
      </c>
      <c r="P22" s="24">
        <v>9000000</v>
      </c>
      <c r="Q22" s="24">
        <v>24500000</v>
      </c>
      <c r="R22" s="24">
        <v>3000000</v>
      </c>
      <c r="S22" s="24">
        <v>3000000</v>
      </c>
      <c r="T22" s="24">
        <v>1000000</v>
      </c>
      <c r="U22" s="24">
        <v>7000000</v>
      </c>
      <c r="V22" s="29">
        <f t="shared" si="0"/>
        <v>31500000</v>
      </c>
      <c r="W22" s="29">
        <v>2000000</v>
      </c>
      <c r="X22" s="29">
        <v>4000000</v>
      </c>
      <c r="Y22" s="29">
        <v>500000</v>
      </c>
      <c r="Z22" s="29">
        <f t="shared" si="12"/>
        <v>6500000</v>
      </c>
      <c r="AA22" s="29">
        <v>600000</v>
      </c>
      <c r="AB22" s="29">
        <v>600000</v>
      </c>
      <c r="AC22" s="29">
        <v>800000</v>
      </c>
      <c r="AD22" s="40">
        <f t="shared" ref="AD22:AD23" si="16">SUM(AA22:AC22)</f>
        <v>2000000</v>
      </c>
      <c r="AE22" s="29">
        <f t="shared" si="2"/>
        <v>8500000</v>
      </c>
      <c r="AF22" s="29">
        <v>3800000</v>
      </c>
      <c r="AG22" s="29">
        <v>3800000</v>
      </c>
      <c r="AH22" s="29">
        <v>3900000</v>
      </c>
      <c r="AI22" s="29">
        <f t="shared" si="13"/>
        <v>11500000</v>
      </c>
      <c r="AJ22" s="29">
        <f t="shared" si="14"/>
        <v>20000000</v>
      </c>
      <c r="AK22" s="29">
        <v>3800000</v>
      </c>
      <c r="AL22" s="29">
        <v>3800000</v>
      </c>
      <c r="AM22" s="29">
        <v>3900000</v>
      </c>
      <c r="AN22" s="29">
        <f t="shared" si="15"/>
        <v>11500000</v>
      </c>
      <c r="AO22" s="33">
        <f t="shared" si="8"/>
        <v>0</v>
      </c>
      <c r="AP22" s="35"/>
    </row>
    <row r="23" spans="1:42" s="15" customFormat="1" x14ac:dyDescent="0.3">
      <c r="A23" s="14">
        <v>3</v>
      </c>
      <c r="B23" s="13" t="s">
        <v>2</v>
      </c>
      <c r="C23" s="24">
        <v>31500000</v>
      </c>
      <c r="D23" s="24">
        <v>2625000</v>
      </c>
      <c r="E23" s="24">
        <v>2625000</v>
      </c>
      <c r="F23" s="24">
        <v>2625000</v>
      </c>
      <c r="G23" s="24">
        <v>7875000</v>
      </c>
      <c r="H23" s="24">
        <v>2625000</v>
      </c>
      <c r="I23" s="24">
        <v>2625000</v>
      </c>
      <c r="J23" s="24">
        <v>2625000</v>
      </c>
      <c r="K23" s="24">
        <v>7875000</v>
      </c>
      <c r="L23" s="24">
        <v>15750000</v>
      </c>
      <c r="M23" s="24">
        <v>2625000</v>
      </c>
      <c r="N23" s="24">
        <v>2625000</v>
      </c>
      <c r="O23" s="24">
        <v>2625000</v>
      </c>
      <c r="P23" s="24">
        <v>7875000</v>
      </c>
      <c r="Q23" s="24">
        <v>23625000</v>
      </c>
      <c r="R23" s="24">
        <v>2625000</v>
      </c>
      <c r="S23" s="24">
        <v>2625000</v>
      </c>
      <c r="T23" s="24">
        <v>2625000</v>
      </c>
      <c r="U23" s="24">
        <v>7875000</v>
      </c>
      <c r="V23" s="29">
        <f t="shared" si="0"/>
        <v>0</v>
      </c>
      <c r="W23" s="29"/>
      <c r="X23" s="29"/>
      <c r="Y23" s="29"/>
      <c r="Z23" s="29">
        <f t="shared" si="12"/>
        <v>0</v>
      </c>
      <c r="AA23" s="29"/>
      <c r="AB23" s="29"/>
      <c r="AC23" s="29"/>
      <c r="AD23" s="40">
        <f t="shared" si="16"/>
        <v>0</v>
      </c>
      <c r="AE23" s="29">
        <f t="shared" si="2"/>
        <v>0</v>
      </c>
      <c r="AF23" s="29"/>
      <c r="AG23" s="29"/>
      <c r="AH23" s="29"/>
      <c r="AI23" s="29">
        <f t="shared" si="13"/>
        <v>0</v>
      </c>
      <c r="AJ23" s="29">
        <f t="shared" si="14"/>
        <v>0</v>
      </c>
      <c r="AK23" s="29"/>
      <c r="AL23" s="29"/>
      <c r="AM23" s="29"/>
      <c r="AN23" s="29">
        <f t="shared" si="15"/>
        <v>0</v>
      </c>
      <c r="AO23" s="33">
        <f t="shared" si="8"/>
        <v>-31500000</v>
      </c>
      <c r="AP23" s="32" t="s">
        <v>64</v>
      </c>
    </row>
    <row r="24" spans="1:42" s="15" customFormat="1" ht="18.75" hidden="1" customHeight="1" x14ac:dyDescent="0.3">
      <c r="A24" s="14">
        <v>4</v>
      </c>
      <c r="B24" s="13"/>
      <c r="C24" s="24">
        <v>0</v>
      </c>
      <c r="D24" s="24"/>
      <c r="E24" s="24"/>
      <c r="F24" s="24"/>
      <c r="G24" s="24">
        <v>0</v>
      </c>
      <c r="H24" s="24"/>
      <c r="I24" s="24"/>
      <c r="J24" s="24"/>
      <c r="K24" s="24">
        <v>0</v>
      </c>
      <c r="L24" s="24">
        <v>0</v>
      </c>
      <c r="M24" s="24"/>
      <c r="N24" s="24"/>
      <c r="O24" s="24"/>
      <c r="P24" s="24">
        <v>0</v>
      </c>
      <c r="Q24" s="24">
        <v>0</v>
      </c>
      <c r="R24" s="24"/>
      <c r="S24" s="24"/>
      <c r="T24" s="24"/>
      <c r="U24" s="24">
        <v>0</v>
      </c>
      <c r="V24" s="29">
        <f t="shared" si="0"/>
        <v>0</v>
      </c>
      <c r="W24" s="29"/>
      <c r="X24" s="29"/>
      <c r="Y24" s="29"/>
      <c r="Z24" s="29">
        <f t="shared" ref="Z24:Z33" si="17">SUM(W24:Y24)</f>
        <v>0</v>
      </c>
      <c r="AA24" s="29"/>
      <c r="AB24" s="29"/>
      <c r="AC24" s="29"/>
      <c r="AD24" s="40">
        <f t="shared" ref="AD24:AD33" si="18">SUM(AA24:AC24)</f>
        <v>0</v>
      </c>
      <c r="AE24" s="29">
        <f t="shared" si="2"/>
        <v>0</v>
      </c>
      <c r="AF24" s="29"/>
      <c r="AG24" s="29"/>
      <c r="AH24" s="29"/>
      <c r="AI24" s="29">
        <f t="shared" ref="AI24:AI33" si="19">SUM(AF24:AH24)</f>
        <v>0</v>
      </c>
      <c r="AJ24" s="29">
        <f t="shared" ref="AJ24:AJ32" si="20">AE24+AI24</f>
        <v>0</v>
      </c>
      <c r="AK24" s="29"/>
      <c r="AL24" s="29"/>
      <c r="AM24" s="29"/>
      <c r="AN24" s="29">
        <f t="shared" ref="AN24:AN33" si="21">SUM(AK24:AM24)</f>
        <v>0</v>
      </c>
      <c r="AO24" s="33">
        <f t="shared" si="8"/>
        <v>0</v>
      </c>
      <c r="AP24" s="32"/>
    </row>
    <row r="25" spans="1:42" s="15" customFormat="1" ht="18.75" hidden="1" customHeight="1" x14ac:dyDescent="0.3">
      <c r="A25" s="14"/>
      <c r="B25" s="13"/>
      <c r="C25" s="24">
        <v>0</v>
      </c>
      <c r="D25" s="24"/>
      <c r="E25" s="24"/>
      <c r="F25" s="24"/>
      <c r="G25" s="24">
        <v>0</v>
      </c>
      <c r="H25" s="24"/>
      <c r="I25" s="24"/>
      <c r="J25" s="24"/>
      <c r="K25" s="24">
        <v>0</v>
      </c>
      <c r="L25" s="24">
        <v>0</v>
      </c>
      <c r="M25" s="24"/>
      <c r="N25" s="24"/>
      <c r="O25" s="24"/>
      <c r="P25" s="24">
        <v>0</v>
      </c>
      <c r="Q25" s="24">
        <v>0</v>
      </c>
      <c r="R25" s="24"/>
      <c r="S25" s="24"/>
      <c r="T25" s="24"/>
      <c r="U25" s="24">
        <v>0</v>
      </c>
      <c r="V25" s="29">
        <f t="shared" si="0"/>
        <v>0</v>
      </c>
      <c r="W25" s="29"/>
      <c r="X25" s="29"/>
      <c r="Y25" s="29"/>
      <c r="Z25" s="29">
        <f t="shared" si="17"/>
        <v>0</v>
      </c>
      <c r="AA25" s="29"/>
      <c r="AB25" s="29"/>
      <c r="AC25" s="29"/>
      <c r="AD25" s="40">
        <f t="shared" si="18"/>
        <v>0</v>
      </c>
      <c r="AE25" s="29">
        <f t="shared" si="2"/>
        <v>0</v>
      </c>
      <c r="AF25" s="29"/>
      <c r="AG25" s="29"/>
      <c r="AH25" s="29"/>
      <c r="AI25" s="29">
        <f t="shared" si="19"/>
        <v>0</v>
      </c>
      <c r="AJ25" s="29">
        <f t="shared" si="20"/>
        <v>0</v>
      </c>
      <c r="AK25" s="29"/>
      <c r="AL25" s="29"/>
      <c r="AM25" s="29"/>
      <c r="AN25" s="29">
        <f t="shared" si="21"/>
        <v>0</v>
      </c>
      <c r="AO25" s="33">
        <f t="shared" si="8"/>
        <v>0</v>
      </c>
      <c r="AP25" s="32"/>
    </row>
    <row r="26" spans="1:42" ht="18.75" hidden="1" customHeight="1" x14ac:dyDescent="0.35">
      <c r="A26" s="14"/>
      <c r="B26" s="13"/>
      <c r="C26" s="24">
        <v>0</v>
      </c>
      <c r="D26" s="24"/>
      <c r="E26" s="24"/>
      <c r="F26" s="24"/>
      <c r="G26" s="24">
        <v>0</v>
      </c>
      <c r="H26" s="24"/>
      <c r="I26" s="24"/>
      <c r="J26" s="24"/>
      <c r="K26" s="24">
        <v>0</v>
      </c>
      <c r="L26" s="24">
        <v>0</v>
      </c>
      <c r="M26" s="24"/>
      <c r="N26" s="24"/>
      <c r="O26" s="24"/>
      <c r="P26" s="24">
        <v>0</v>
      </c>
      <c r="Q26" s="24">
        <v>0</v>
      </c>
      <c r="R26" s="24"/>
      <c r="S26" s="24"/>
      <c r="T26" s="24"/>
      <c r="U26" s="24">
        <v>0</v>
      </c>
      <c r="V26" s="29">
        <f t="shared" si="0"/>
        <v>0</v>
      </c>
      <c r="W26" s="29"/>
      <c r="X26" s="29"/>
      <c r="Y26" s="29"/>
      <c r="Z26" s="29">
        <f t="shared" si="17"/>
        <v>0</v>
      </c>
      <c r="AA26" s="29"/>
      <c r="AB26" s="29"/>
      <c r="AC26" s="29"/>
      <c r="AD26" s="40">
        <f t="shared" si="18"/>
        <v>0</v>
      </c>
      <c r="AE26" s="29">
        <f t="shared" si="2"/>
        <v>0</v>
      </c>
      <c r="AF26" s="29"/>
      <c r="AG26" s="29"/>
      <c r="AH26" s="29"/>
      <c r="AI26" s="29">
        <f t="shared" si="19"/>
        <v>0</v>
      </c>
      <c r="AJ26" s="29">
        <f t="shared" si="20"/>
        <v>0</v>
      </c>
      <c r="AK26" s="29"/>
      <c r="AL26" s="29"/>
      <c r="AM26" s="29"/>
      <c r="AN26" s="29">
        <f t="shared" si="21"/>
        <v>0</v>
      </c>
      <c r="AO26" s="33">
        <f t="shared" si="8"/>
        <v>0</v>
      </c>
      <c r="AP26" s="31"/>
    </row>
    <row r="27" spans="1:42" ht="18.75" hidden="1" customHeight="1" x14ac:dyDescent="0.35">
      <c r="A27" s="14"/>
      <c r="B27" s="13"/>
      <c r="C27" s="24">
        <v>0</v>
      </c>
      <c r="D27" s="24"/>
      <c r="E27" s="24"/>
      <c r="F27" s="24"/>
      <c r="G27" s="24">
        <v>0</v>
      </c>
      <c r="H27" s="24"/>
      <c r="I27" s="24"/>
      <c r="J27" s="24"/>
      <c r="K27" s="24">
        <v>0</v>
      </c>
      <c r="L27" s="24">
        <v>0</v>
      </c>
      <c r="M27" s="24"/>
      <c r="N27" s="24"/>
      <c r="O27" s="24"/>
      <c r="P27" s="24">
        <v>0</v>
      </c>
      <c r="Q27" s="24">
        <v>0</v>
      </c>
      <c r="R27" s="24"/>
      <c r="S27" s="24"/>
      <c r="T27" s="24"/>
      <c r="U27" s="24">
        <v>0</v>
      </c>
      <c r="V27" s="29">
        <f t="shared" si="0"/>
        <v>0</v>
      </c>
      <c r="W27" s="29"/>
      <c r="X27" s="29"/>
      <c r="Y27" s="29"/>
      <c r="Z27" s="29">
        <f t="shared" si="17"/>
        <v>0</v>
      </c>
      <c r="AA27" s="29"/>
      <c r="AB27" s="29"/>
      <c r="AC27" s="29"/>
      <c r="AD27" s="40">
        <f t="shared" si="18"/>
        <v>0</v>
      </c>
      <c r="AE27" s="29">
        <f t="shared" si="2"/>
        <v>0</v>
      </c>
      <c r="AF27" s="29"/>
      <c r="AG27" s="29"/>
      <c r="AH27" s="29"/>
      <c r="AI27" s="29">
        <f t="shared" si="19"/>
        <v>0</v>
      </c>
      <c r="AJ27" s="29">
        <f t="shared" si="20"/>
        <v>0</v>
      </c>
      <c r="AK27" s="29"/>
      <c r="AL27" s="29"/>
      <c r="AM27" s="29"/>
      <c r="AN27" s="29">
        <f t="shared" si="21"/>
        <v>0</v>
      </c>
      <c r="AO27" s="33">
        <f t="shared" si="8"/>
        <v>0</v>
      </c>
      <c r="AP27" s="31"/>
    </row>
    <row r="28" spans="1:42" ht="18.75" hidden="1" customHeight="1" x14ac:dyDescent="0.35">
      <c r="A28" s="14"/>
      <c r="B28" s="13"/>
      <c r="C28" s="24">
        <v>0</v>
      </c>
      <c r="D28" s="24"/>
      <c r="E28" s="24"/>
      <c r="F28" s="24"/>
      <c r="G28" s="24">
        <v>0</v>
      </c>
      <c r="H28" s="24"/>
      <c r="I28" s="24"/>
      <c r="J28" s="24"/>
      <c r="K28" s="24">
        <v>0</v>
      </c>
      <c r="L28" s="24">
        <v>0</v>
      </c>
      <c r="M28" s="24"/>
      <c r="N28" s="24"/>
      <c r="O28" s="24"/>
      <c r="P28" s="24">
        <v>0</v>
      </c>
      <c r="Q28" s="24">
        <v>0</v>
      </c>
      <c r="R28" s="24"/>
      <c r="S28" s="24"/>
      <c r="T28" s="24"/>
      <c r="U28" s="24">
        <v>0</v>
      </c>
      <c r="V28" s="29">
        <f t="shared" si="0"/>
        <v>0</v>
      </c>
      <c r="W28" s="29"/>
      <c r="X28" s="29"/>
      <c r="Y28" s="29"/>
      <c r="Z28" s="29">
        <f t="shared" si="17"/>
        <v>0</v>
      </c>
      <c r="AA28" s="29"/>
      <c r="AB28" s="29"/>
      <c r="AC28" s="29"/>
      <c r="AD28" s="40">
        <f t="shared" si="18"/>
        <v>0</v>
      </c>
      <c r="AE28" s="29">
        <f t="shared" si="2"/>
        <v>0</v>
      </c>
      <c r="AF28" s="29"/>
      <c r="AG28" s="29"/>
      <c r="AH28" s="29"/>
      <c r="AI28" s="29">
        <f t="shared" si="19"/>
        <v>0</v>
      </c>
      <c r="AJ28" s="29">
        <f t="shared" si="20"/>
        <v>0</v>
      </c>
      <c r="AK28" s="29"/>
      <c r="AL28" s="29"/>
      <c r="AM28" s="29"/>
      <c r="AN28" s="29">
        <f t="shared" si="21"/>
        <v>0</v>
      </c>
      <c r="AO28" s="33">
        <f t="shared" si="8"/>
        <v>0</v>
      </c>
      <c r="AP28" s="31"/>
    </row>
    <row r="29" spans="1:42" ht="18.75" hidden="1" customHeight="1" x14ac:dyDescent="0.35">
      <c r="A29" s="14"/>
      <c r="B29" s="13"/>
      <c r="C29" s="24">
        <v>0</v>
      </c>
      <c r="D29" s="24"/>
      <c r="E29" s="24"/>
      <c r="F29" s="24"/>
      <c r="G29" s="24">
        <v>0</v>
      </c>
      <c r="H29" s="24"/>
      <c r="I29" s="24"/>
      <c r="J29" s="24"/>
      <c r="K29" s="24">
        <v>0</v>
      </c>
      <c r="L29" s="24">
        <v>0</v>
      </c>
      <c r="M29" s="24"/>
      <c r="N29" s="24"/>
      <c r="O29" s="24"/>
      <c r="P29" s="24">
        <v>0</v>
      </c>
      <c r="Q29" s="24">
        <v>0</v>
      </c>
      <c r="R29" s="24"/>
      <c r="S29" s="24"/>
      <c r="T29" s="24"/>
      <c r="U29" s="24">
        <v>0</v>
      </c>
      <c r="V29" s="29">
        <f t="shared" si="0"/>
        <v>0</v>
      </c>
      <c r="W29" s="29"/>
      <c r="X29" s="29"/>
      <c r="Y29" s="29"/>
      <c r="Z29" s="29">
        <f t="shared" si="17"/>
        <v>0</v>
      </c>
      <c r="AA29" s="29"/>
      <c r="AB29" s="29"/>
      <c r="AC29" s="29"/>
      <c r="AD29" s="40">
        <f t="shared" si="18"/>
        <v>0</v>
      </c>
      <c r="AE29" s="29">
        <f t="shared" si="2"/>
        <v>0</v>
      </c>
      <c r="AF29" s="29"/>
      <c r="AG29" s="29"/>
      <c r="AH29" s="29"/>
      <c r="AI29" s="29">
        <f t="shared" si="19"/>
        <v>0</v>
      </c>
      <c r="AJ29" s="29">
        <f t="shared" si="20"/>
        <v>0</v>
      </c>
      <c r="AK29" s="29"/>
      <c r="AL29" s="29"/>
      <c r="AM29" s="29"/>
      <c r="AN29" s="29">
        <f t="shared" si="21"/>
        <v>0</v>
      </c>
      <c r="AO29" s="33">
        <f t="shared" si="8"/>
        <v>0</v>
      </c>
      <c r="AP29" s="31"/>
    </row>
    <row r="30" spans="1:42" ht="18.75" hidden="1" customHeight="1" x14ac:dyDescent="0.35">
      <c r="A30" s="14"/>
      <c r="B30" s="13"/>
      <c r="C30" s="24">
        <v>0</v>
      </c>
      <c r="D30" s="24"/>
      <c r="E30" s="24"/>
      <c r="F30" s="24"/>
      <c r="G30" s="24">
        <v>0</v>
      </c>
      <c r="H30" s="24"/>
      <c r="I30" s="24"/>
      <c r="J30" s="24"/>
      <c r="K30" s="24">
        <v>0</v>
      </c>
      <c r="L30" s="24">
        <v>0</v>
      </c>
      <c r="M30" s="24"/>
      <c r="N30" s="24"/>
      <c r="O30" s="24"/>
      <c r="P30" s="24">
        <v>0</v>
      </c>
      <c r="Q30" s="24">
        <v>0</v>
      </c>
      <c r="R30" s="24"/>
      <c r="S30" s="24"/>
      <c r="T30" s="24"/>
      <c r="U30" s="24">
        <v>0</v>
      </c>
      <c r="V30" s="29">
        <f t="shared" si="0"/>
        <v>0</v>
      </c>
      <c r="W30" s="29"/>
      <c r="X30" s="29"/>
      <c r="Y30" s="29"/>
      <c r="Z30" s="29">
        <f t="shared" si="17"/>
        <v>0</v>
      </c>
      <c r="AA30" s="29"/>
      <c r="AB30" s="29"/>
      <c r="AC30" s="29"/>
      <c r="AD30" s="40">
        <f t="shared" si="18"/>
        <v>0</v>
      </c>
      <c r="AE30" s="29">
        <f t="shared" si="2"/>
        <v>0</v>
      </c>
      <c r="AF30" s="29"/>
      <c r="AG30" s="29"/>
      <c r="AH30" s="29"/>
      <c r="AI30" s="29">
        <f t="shared" si="19"/>
        <v>0</v>
      </c>
      <c r="AJ30" s="29">
        <f t="shared" si="20"/>
        <v>0</v>
      </c>
      <c r="AK30" s="29"/>
      <c r="AL30" s="29"/>
      <c r="AM30" s="29"/>
      <c r="AN30" s="29">
        <f t="shared" si="21"/>
        <v>0</v>
      </c>
      <c r="AO30" s="33">
        <f t="shared" si="8"/>
        <v>0</v>
      </c>
      <c r="AP30" s="31"/>
    </row>
    <row r="31" spans="1:42" ht="18.75" hidden="1" customHeight="1" x14ac:dyDescent="0.35">
      <c r="A31" s="14"/>
      <c r="B31" s="13"/>
      <c r="C31" s="24">
        <v>0</v>
      </c>
      <c r="D31" s="24"/>
      <c r="E31" s="24"/>
      <c r="F31" s="24"/>
      <c r="G31" s="24">
        <v>0</v>
      </c>
      <c r="H31" s="24"/>
      <c r="I31" s="24"/>
      <c r="J31" s="24"/>
      <c r="K31" s="24">
        <v>0</v>
      </c>
      <c r="L31" s="24">
        <v>0</v>
      </c>
      <c r="M31" s="24"/>
      <c r="N31" s="24"/>
      <c r="O31" s="24"/>
      <c r="P31" s="24">
        <v>0</v>
      </c>
      <c r="Q31" s="24">
        <v>0</v>
      </c>
      <c r="R31" s="24"/>
      <c r="S31" s="24"/>
      <c r="T31" s="24"/>
      <c r="U31" s="24">
        <v>0</v>
      </c>
      <c r="V31" s="29">
        <f t="shared" si="0"/>
        <v>0</v>
      </c>
      <c r="W31" s="29"/>
      <c r="X31" s="29"/>
      <c r="Y31" s="29"/>
      <c r="Z31" s="29">
        <f t="shared" si="17"/>
        <v>0</v>
      </c>
      <c r="AA31" s="29"/>
      <c r="AB31" s="29"/>
      <c r="AC31" s="29"/>
      <c r="AD31" s="40">
        <f t="shared" si="18"/>
        <v>0</v>
      </c>
      <c r="AE31" s="29">
        <f t="shared" si="2"/>
        <v>0</v>
      </c>
      <c r="AF31" s="29"/>
      <c r="AG31" s="29"/>
      <c r="AH31" s="29"/>
      <c r="AI31" s="29">
        <f t="shared" si="19"/>
        <v>0</v>
      </c>
      <c r="AJ31" s="29">
        <f t="shared" si="20"/>
        <v>0</v>
      </c>
      <c r="AK31" s="29"/>
      <c r="AL31" s="29"/>
      <c r="AM31" s="29"/>
      <c r="AN31" s="29">
        <f t="shared" si="21"/>
        <v>0</v>
      </c>
      <c r="AO31" s="33">
        <f t="shared" si="8"/>
        <v>0</v>
      </c>
      <c r="AP31" s="31"/>
    </row>
    <row r="32" spans="1:42" ht="18.75" hidden="1" customHeight="1" x14ac:dyDescent="0.35">
      <c r="A32" s="14"/>
      <c r="B32" s="13"/>
      <c r="C32" s="24">
        <v>0</v>
      </c>
      <c r="D32" s="24"/>
      <c r="E32" s="24"/>
      <c r="F32" s="24"/>
      <c r="G32" s="24">
        <v>0</v>
      </c>
      <c r="H32" s="24"/>
      <c r="I32" s="24"/>
      <c r="J32" s="24"/>
      <c r="K32" s="24">
        <v>0</v>
      </c>
      <c r="L32" s="24">
        <v>0</v>
      </c>
      <c r="M32" s="24"/>
      <c r="N32" s="24"/>
      <c r="O32" s="24"/>
      <c r="P32" s="24">
        <v>0</v>
      </c>
      <c r="Q32" s="24">
        <v>0</v>
      </c>
      <c r="R32" s="24"/>
      <c r="S32" s="24"/>
      <c r="T32" s="24"/>
      <c r="U32" s="24">
        <v>0</v>
      </c>
      <c r="V32" s="29">
        <f t="shared" si="0"/>
        <v>0</v>
      </c>
      <c r="W32" s="29"/>
      <c r="X32" s="29"/>
      <c r="Y32" s="29"/>
      <c r="Z32" s="29">
        <f t="shared" si="17"/>
        <v>0</v>
      </c>
      <c r="AA32" s="29"/>
      <c r="AB32" s="29"/>
      <c r="AC32" s="29"/>
      <c r="AD32" s="40">
        <f t="shared" si="18"/>
        <v>0</v>
      </c>
      <c r="AE32" s="29">
        <f t="shared" si="2"/>
        <v>0</v>
      </c>
      <c r="AF32" s="29"/>
      <c r="AG32" s="29"/>
      <c r="AH32" s="29"/>
      <c r="AI32" s="29">
        <f t="shared" si="19"/>
        <v>0</v>
      </c>
      <c r="AJ32" s="29">
        <f t="shared" si="20"/>
        <v>0</v>
      </c>
      <c r="AK32" s="29"/>
      <c r="AL32" s="29"/>
      <c r="AM32" s="29"/>
      <c r="AN32" s="29">
        <f t="shared" si="21"/>
        <v>0</v>
      </c>
      <c r="AO32" s="33">
        <f t="shared" si="8"/>
        <v>0</v>
      </c>
      <c r="AP32" s="31"/>
    </row>
    <row r="33" spans="1:42" ht="18.75" hidden="1" customHeight="1" x14ac:dyDescent="0.35">
      <c r="A33" s="14">
        <v>8</v>
      </c>
      <c r="B33" s="13" t="s">
        <v>1</v>
      </c>
      <c r="C33" s="24">
        <v>0</v>
      </c>
      <c r="D33" s="24"/>
      <c r="E33" s="24"/>
      <c r="F33" s="24"/>
      <c r="G33" s="24">
        <v>0</v>
      </c>
      <c r="H33" s="23"/>
      <c r="I33" s="23"/>
      <c r="J33" s="23"/>
      <c r="K33" s="24">
        <v>0</v>
      </c>
      <c r="L33" s="24">
        <v>0</v>
      </c>
      <c r="M33" s="24"/>
      <c r="N33" s="24"/>
      <c r="O33" s="24"/>
      <c r="P33" s="24">
        <v>0</v>
      </c>
      <c r="Q33" s="24"/>
      <c r="R33" s="24"/>
      <c r="S33" s="24"/>
      <c r="T33" s="24"/>
      <c r="U33" s="24">
        <v>0</v>
      </c>
      <c r="V33" s="29">
        <f t="shared" si="0"/>
        <v>0</v>
      </c>
      <c r="W33" s="29"/>
      <c r="X33" s="29"/>
      <c r="Y33" s="29"/>
      <c r="Z33" s="29">
        <f t="shared" si="17"/>
        <v>0</v>
      </c>
      <c r="AA33" s="28"/>
      <c r="AB33" s="28"/>
      <c r="AC33" s="28"/>
      <c r="AD33" s="40">
        <f t="shared" si="18"/>
        <v>0</v>
      </c>
      <c r="AE33" s="29">
        <f t="shared" si="2"/>
        <v>0</v>
      </c>
      <c r="AF33" s="29"/>
      <c r="AG33" s="29"/>
      <c r="AH33" s="29"/>
      <c r="AI33" s="29">
        <f t="shared" si="19"/>
        <v>0</v>
      </c>
      <c r="AJ33" s="29"/>
      <c r="AK33" s="29"/>
      <c r="AL33" s="29"/>
      <c r="AM33" s="29"/>
      <c r="AN33" s="29">
        <f t="shared" si="21"/>
        <v>0</v>
      </c>
      <c r="AO33" s="33">
        <f t="shared" si="8"/>
        <v>0</v>
      </c>
      <c r="AP33" s="31"/>
    </row>
    <row r="34" spans="1:42" x14ac:dyDescent="0.35">
      <c r="A34" s="12"/>
      <c r="B34" s="11" t="s">
        <v>0</v>
      </c>
      <c r="C34" s="23">
        <v>250000000</v>
      </c>
      <c r="D34" s="25">
        <v>8925000</v>
      </c>
      <c r="E34" s="25">
        <v>10925000</v>
      </c>
      <c r="F34" s="25">
        <v>14025000</v>
      </c>
      <c r="G34" s="25">
        <v>33875000</v>
      </c>
      <c r="H34" s="25">
        <v>14625000</v>
      </c>
      <c r="I34" s="25">
        <v>15625000</v>
      </c>
      <c r="J34" s="25">
        <v>28125000</v>
      </c>
      <c r="K34" s="25">
        <v>58375000</v>
      </c>
      <c r="L34" s="25">
        <v>92250000</v>
      </c>
      <c r="M34" s="25">
        <v>28625000</v>
      </c>
      <c r="N34" s="25">
        <v>30625000</v>
      </c>
      <c r="O34" s="25">
        <v>37125000</v>
      </c>
      <c r="P34" s="25">
        <v>96375000</v>
      </c>
      <c r="Q34" s="25">
        <v>188625000</v>
      </c>
      <c r="R34" s="25">
        <v>31125000</v>
      </c>
      <c r="S34" s="25">
        <v>20625000</v>
      </c>
      <c r="T34" s="25">
        <v>9625000</v>
      </c>
      <c r="U34" s="25">
        <v>61375000</v>
      </c>
      <c r="V34" s="28">
        <f t="shared" si="0"/>
        <v>116500000</v>
      </c>
      <c r="W34" s="30">
        <f t="shared" ref="W34:AD34" si="22">W13+W20</f>
        <v>8925000</v>
      </c>
      <c r="X34" s="30">
        <f t="shared" si="22"/>
        <v>10925000</v>
      </c>
      <c r="Y34" s="30">
        <f t="shared" si="22"/>
        <v>14025000</v>
      </c>
      <c r="Z34" s="30">
        <f t="shared" si="22"/>
        <v>33875000</v>
      </c>
      <c r="AA34" s="30">
        <f t="shared" si="22"/>
        <v>2000000</v>
      </c>
      <c r="AB34" s="30">
        <f t="shared" si="22"/>
        <v>2000000</v>
      </c>
      <c r="AC34" s="30">
        <f t="shared" si="22"/>
        <v>2000000</v>
      </c>
      <c r="AD34" s="41">
        <f t="shared" si="22"/>
        <v>6000000</v>
      </c>
      <c r="AE34" s="30">
        <f t="shared" si="2"/>
        <v>39875000</v>
      </c>
      <c r="AF34" s="30">
        <f t="shared" ref="AF34:AN34" si="23">AF13+AF20</f>
        <v>12737500</v>
      </c>
      <c r="AG34" s="30">
        <f t="shared" si="23"/>
        <v>12737500</v>
      </c>
      <c r="AH34" s="30">
        <f t="shared" si="23"/>
        <v>12837500</v>
      </c>
      <c r="AI34" s="30">
        <f t="shared" si="23"/>
        <v>38312500</v>
      </c>
      <c r="AJ34" s="30">
        <f t="shared" si="23"/>
        <v>78187500</v>
      </c>
      <c r="AK34" s="30">
        <f t="shared" si="23"/>
        <v>12737500</v>
      </c>
      <c r="AL34" s="30">
        <f t="shared" si="23"/>
        <v>12737500</v>
      </c>
      <c r="AM34" s="30">
        <f t="shared" si="23"/>
        <v>12837500</v>
      </c>
      <c r="AN34" s="30">
        <f t="shared" si="23"/>
        <v>38312500</v>
      </c>
      <c r="AO34" s="34">
        <f t="shared" si="8"/>
        <v>-133500000</v>
      </c>
      <c r="AP34" s="31"/>
    </row>
    <row r="35" spans="1:42" x14ac:dyDescent="0.3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42" x14ac:dyDescent="0.35">
      <c r="C36" s="4"/>
      <c r="D36" s="4"/>
      <c r="E36" s="4"/>
      <c r="F36" s="4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</row>
    <row r="37" spans="1:42" x14ac:dyDescent="0.3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42" x14ac:dyDescent="0.3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42" x14ac:dyDescent="0.35">
      <c r="C39" s="7"/>
    </row>
    <row r="40" spans="1:42" x14ac:dyDescent="0.35">
      <c r="C40" s="5"/>
    </row>
    <row r="41" spans="1:42" x14ac:dyDescent="0.35">
      <c r="C41" s="5"/>
      <c r="K41" s="6"/>
      <c r="L41" s="6"/>
      <c r="P41" s="6"/>
      <c r="Q41" s="6"/>
    </row>
    <row r="42" spans="1:42" x14ac:dyDescent="0.35">
      <c r="C42" s="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42" x14ac:dyDescent="0.3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42" x14ac:dyDescent="0.35">
      <c r="K44" s="1">
        <v>0</v>
      </c>
      <c r="R44" s="1">
        <v>24822</v>
      </c>
    </row>
  </sheetData>
  <mergeCells count="58">
    <mergeCell ref="AO7:AO11"/>
    <mergeCell ref="AP7:AP11"/>
    <mergeCell ref="V6:AN6"/>
    <mergeCell ref="AO6:AP6"/>
    <mergeCell ref="AN8:AN11"/>
    <mergeCell ref="W9:W11"/>
    <mergeCell ref="AA9:AA11"/>
    <mergeCell ref="AB9:AB11"/>
    <mergeCell ref="AF9:AF11"/>
    <mergeCell ref="AG9:AG11"/>
    <mergeCell ref="AK9:AK11"/>
    <mergeCell ref="AL9:AL11"/>
    <mergeCell ref="AM9:AM11"/>
    <mergeCell ref="Z7:AN7"/>
    <mergeCell ref="W8:Y8"/>
    <mergeCell ref="Z8:Z11"/>
    <mergeCell ref="AJ8:AJ11"/>
    <mergeCell ref="AK8:AM8"/>
    <mergeCell ref="X9:X11"/>
    <mergeCell ref="Y9:Y11"/>
    <mergeCell ref="AC9:AC11"/>
    <mergeCell ref="AH9:AH11"/>
    <mergeCell ref="AA8:AC8"/>
    <mergeCell ref="AD8:AD11"/>
    <mergeCell ref="AE8:AE11"/>
    <mergeCell ref="AF8:AH8"/>
    <mergeCell ref="AI8:AI11"/>
    <mergeCell ref="R8:T8"/>
    <mergeCell ref="C6:U6"/>
    <mergeCell ref="V7:V11"/>
    <mergeCell ref="M9:M11"/>
    <mergeCell ref="N9:N11"/>
    <mergeCell ref="O9:O11"/>
    <mergeCell ref="K8:K11"/>
    <mergeCell ref="L8:L11"/>
    <mergeCell ref="M8:O8"/>
    <mergeCell ref="D8:F8"/>
    <mergeCell ref="G8:G11"/>
    <mergeCell ref="H8:J8"/>
    <mergeCell ref="U8:U11"/>
    <mergeCell ref="D9:D11"/>
    <mergeCell ref="R9:R11"/>
    <mergeCell ref="S9:S11"/>
    <mergeCell ref="T9:T11"/>
    <mergeCell ref="A2:U2"/>
    <mergeCell ref="A3:U3"/>
    <mergeCell ref="A4:U4"/>
    <mergeCell ref="A7:A11"/>
    <mergeCell ref="B7:B11"/>
    <mergeCell ref="C7:C11"/>
    <mergeCell ref="G7:U7"/>
    <mergeCell ref="E9:E11"/>
    <mergeCell ref="F9:F11"/>
    <mergeCell ref="H9:H11"/>
    <mergeCell ref="I9:I11"/>
    <mergeCell ref="J9:J11"/>
    <mergeCell ref="P8:P11"/>
    <mergeCell ref="Q8:Q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 работ</vt:lpstr>
      <vt:lpstr>'Набор работ'!Область_печати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Kim</dc:creator>
  <cp:lastModifiedBy>Пользователь</cp:lastModifiedBy>
  <dcterms:created xsi:type="dcterms:W3CDTF">2025-06-21T05:58:09Z</dcterms:created>
  <dcterms:modified xsi:type="dcterms:W3CDTF">2025-07-05T04:06:55Z</dcterms:modified>
</cp:coreProperties>
</file>